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2"/>
  </bookViews>
  <sheets>
    <sheet name="INCOME STAT" sheetId="1" r:id="rId1"/>
    <sheet name="B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<sst xmlns="http://schemas.openxmlformats.org/spreadsheetml/2006/main" count="212" uniqueCount="171">
  <si>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</si>
  <si>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</si>
  <si>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</si>
  <si>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</si>
  <si>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</si>
  <si>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</si>
  <si>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</si>
  <si>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INDIVIDUAL</t>
  </si>
  <si>
    <t>CUMULATIVE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</si>
  <si>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</si>
  <si>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</si>
  <si>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</si>
  <si>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</si>
  <si>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</si>
  <si>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</si>
  <si>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</si>
  <si>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</si>
  <si>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</si>
  <si>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</si>
  <si>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</si>
  <si>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</si>
  <si>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</si>
  <si>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</si>
  <si>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</si>
  <si>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</si>
  <si>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</si>
  <si>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</si>
  <si>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</si>
  <si>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</si>
  <si>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</si>
  <si>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</si>
  <si>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</si>
  <si>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</si>
  <si>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</si>
  <si>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</si>
  <si>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</si>
  <si>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</si>
  <si>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</si>
  <si>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</si>
  <si>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</si>
  <si>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</si>
  <si>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</si>
  <si>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</si>
  <si>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</si>
  <si>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</si>
  <si>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</si>
  <si>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</si>
  <si>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</si>
  <si>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</si>
  <si>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</si>
  <si>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</si>
  <si>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1 Fixed Assets</t>
  </si>
  <si>
    <t>2 Investment in Associated Companies</t>
  </si>
  <si>
    <t>Stocks</t>
  </si>
  <si>
    <t>Trade Debtors</t>
  </si>
  <si>
    <t>Short Term Investments</t>
  </si>
  <si>
    <t>Cash</t>
  </si>
  <si>
    <t>Others</t>
  </si>
  <si>
    <t>6 Current Liabilities</t>
  </si>
  <si>
    <t>Short Term Borrowings</t>
  </si>
  <si>
    <t>Trade Creditors</t>
  </si>
  <si>
    <t>Other Creditors</t>
  </si>
  <si>
    <t>Provision for Taxation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</si>
  <si>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</si>
  <si>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</si>
  <si>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</si>
  <si>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</si>
  <si>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</si>
  <si>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</si>
  <si>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</si>
  <si>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Property Development Project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</si>
  <si>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</si>
  <si>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</si>
  <si>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</si>
  <si>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</si>
  <si>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</si>
  <si>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</si>
  <si>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</si>
  <si>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</si>
  <si>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</si>
  <si>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</si>
  <si>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</si>
  <si>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</si>
  <si>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</si>
  <si>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</si>
  <si>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</si>
  <si>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</si>
  <si>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</si>
  <si>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</si>
  <si>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</si>
  <si>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</si>
  <si>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</si>
  <si>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</si>
  <si>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</si>
  <si>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</si>
  <si>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Short term</t>
  </si>
  <si>
    <t xml:space="preserve">Long term 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</si>
  <si>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</si>
  <si>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</si>
  <si>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</si>
  <si>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</si>
  <si>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</si>
  <si>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</si>
  <si>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</si>
  <si>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</si>
  <si>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</si>
  <si>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</si>
  <si>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</si>
  <si>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Loss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</si>
  <si>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</si>
  <si>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</si>
  <si>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</si>
  <si>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</si>
  <si>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</si>
  <si>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</si>
  <si>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</si>
  <si>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</si>
  <si>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</si>
  <si>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</si>
  <si>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</si>
  <si>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subsidiary and associated companies.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</si>
  <si>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</si>
  <si>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</si>
  <si>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</si>
  <si>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</si>
  <si>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</si>
  <si>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computation consistent with those adopted in the 1998 annual report.</t>
  </si>
  <si>
    <t xml:space="preserve">a) A wholly owned subsidiary has received  writs of summons from a finance company for  RM567,000 </t>
  </si>
  <si>
    <t xml:space="preserve">    for the hire purchase of machinery. The subsidiary is making arrangement to restructure the terms of</t>
  </si>
  <si>
    <t xml:space="preserve">    repayment.</t>
  </si>
  <si>
    <t>b) A wholly owned subsidiary has received writs of summons from suppliers of building materials totalling</t>
  </si>
  <si>
    <t xml:space="preserve">    approximately RM869,000. The cases is currently pending trial. </t>
  </si>
  <si>
    <t xml:space="preserve">    some disputed invoices for which the goods supplied were of inferior quality.</t>
  </si>
  <si>
    <t>31/3/2000</t>
  </si>
  <si>
    <t>CONSOLIDATED BALANCE SHEET - 31 MARCH 2000</t>
  </si>
  <si>
    <t>31/12/1999</t>
  </si>
  <si>
    <t>FOR THE FINANCIAL QUARTER ENDED 31 MARCH 2000</t>
  </si>
  <si>
    <t>There is no taxation charge for current financial period.</t>
  </si>
  <si>
    <t>There is no deferred tax and adjustments for over/under provision in respect of prior years.</t>
  </si>
  <si>
    <t>There has been no change in the composition of the Group.</t>
  </si>
  <si>
    <t>31 March 2000.</t>
  </si>
  <si>
    <t>Group borrowings and debt securities as at 31 March 2000 are as follows:</t>
  </si>
  <si>
    <t xml:space="preserve">The Company is contingently liable to the extend of about RM 186,381,000 in respect of corporate  </t>
  </si>
  <si>
    <t>Details of pending litigation as at 23 May 2000 are as follows:</t>
  </si>
  <si>
    <t>The analysis by activity of the Group for the financial period ended 31 March 2000 are as follows:</t>
  </si>
  <si>
    <t>Investment in associated companies</t>
  </si>
  <si>
    <t xml:space="preserve">The Directors do not recommend any interim dividend for the period ended 31 March 2000. 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</si>
  <si>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</si>
  <si>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</si>
  <si>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</si>
  <si>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</si>
  <si>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 xml:space="preserve">Operating loss before interest on borrowings, </t>
  </si>
  <si>
    <t>Manufacturing, trading &amp; others</t>
  </si>
  <si>
    <t xml:space="preserve">UNAUDITED QUARTERLY REPORT FOR THE FINANCIAL QUARTER ENDED 31 MARCH 2000 </t>
  </si>
  <si>
    <t>There are no Corporate proposal announced but not completed todate.</t>
  </si>
  <si>
    <t>Preceding</t>
  </si>
  <si>
    <t>Increase/</t>
  </si>
  <si>
    <t>(Decrease)</t>
  </si>
  <si>
    <t>%</t>
  </si>
  <si>
    <t>Loss before taxation</t>
  </si>
  <si>
    <t xml:space="preserve">Turnover for current quarter decreased by 24% as compared to preceding quarter. However, loss before </t>
  </si>
  <si>
    <t>taxation for current quarter decreased by 52% as compared to preceding quarter.</t>
  </si>
  <si>
    <t xml:space="preserve">For the current quarter under review, the decrease in turnover is mainly due to lower sales from the lifts and </t>
  </si>
  <si>
    <t>a) Lower interest cost incurred for current quarter amounting to RM2.72 Million as compared to RM 4.84</t>
  </si>
  <si>
    <t xml:space="preserve">    Million in preceding quarter.</t>
  </si>
  <si>
    <t xml:space="preserve">b) Higher provision for doubtful debts made in preceding quarter to cushion potential deterioration of debts. </t>
  </si>
  <si>
    <t>escalators division as most of the projects were completed before the year end.</t>
  </si>
  <si>
    <t xml:space="preserve">Barring any unforseen circumstances and pending the formalisation of the debt restructuring scheme with </t>
  </si>
  <si>
    <t>Loss before taxation for current quarter improved by 52% due to the followings:</t>
  </si>
  <si>
    <t>c) A wholly owned subsidiary is involved in a legal suit with certain garment suppliers for RM28,000 on</t>
  </si>
  <si>
    <t>the bankers, we expect a much better performance as compared to last year.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</si>
</sst>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workbookViewId="0" topLeftCell="A35">
      <selection activeCell="A47" sqref="A47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8" width="13.7109375" style="0" customWidth="1"/>
    <col min="9" max="9" width="3.7109375" style="0" customWidth="1"/>
    <col min="10" max="10" width="13.7109375" style="0" customWidth="1"/>
  </cols>
  <sheetData>
    <row r="1" spans="1:12" ht="12.7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3" t="s">
        <v>7</v>
      </c>
      <c r="I5" s="3"/>
      <c r="J5" s="3" t="s">
        <v>8</v>
      </c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3" t="s">
        <v>1</v>
      </c>
      <c r="I6" s="3"/>
      <c r="J6" s="3" t="s">
        <v>4</v>
      </c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3" t="s">
        <v>2</v>
      </c>
      <c r="I7" s="3"/>
      <c r="J7" s="3" t="s">
        <v>2</v>
      </c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3" t="s">
        <v>3</v>
      </c>
      <c r="I8" s="3"/>
      <c r="J8" s="3" t="s">
        <v>5</v>
      </c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3" t="s">
        <v>133</v>
      </c>
      <c r="I9" s="3"/>
      <c r="J9" s="3" t="s">
        <v>133</v>
      </c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3" t="s">
        <v>6</v>
      </c>
      <c r="I10" s="3"/>
      <c r="J10" s="3" t="s">
        <v>6</v>
      </c>
      <c r="K10" s="1"/>
      <c r="L10" s="1"/>
    </row>
    <row r="11" spans="1:12" ht="13.5" thickBot="1">
      <c r="A11" s="1" t="s">
        <v>10</v>
      </c>
      <c r="B11" s="1" t="s">
        <v>11</v>
      </c>
      <c r="C11" s="1"/>
      <c r="D11" s="1"/>
      <c r="E11" s="1"/>
      <c r="F11" s="1"/>
      <c r="G11" s="1"/>
      <c r="H11" s="13">
        <v>11703</v>
      </c>
      <c r="I11" s="1"/>
      <c r="J11" s="13">
        <f>+H11</f>
        <v>11703</v>
      </c>
      <c r="K11" s="1"/>
      <c r="L11" s="1"/>
    </row>
    <row r="12" spans="1:12" ht="13.5" thickBot="1">
      <c r="A12" s="1" t="s">
        <v>12</v>
      </c>
      <c r="B12" s="1" t="s">
        <v>14</v>
      </c>
      <c r="C12" s="1"/>
      <c r="D12" s="1"/>
      <c r="E12" s="1"/>
      <c r="F12" s="1"/>
      <c r="G12" s="1"/>
      <c r="H12" s="19">
        <v>0</v>
      </c>
      <c r="I12" s="20"/>
      <c r="J12" s="19">
        <v>0</v>
      </c>
      <c r="K12" s="1"/>
      <c r="L12" s="1"/>
    </row>
    <row r="13" spans="1:12" ht="13.5" thickBot="1">
      <c r="A13" s="1" t="s">
        <v>13</v>
      </c>
      <c r="B13" s="1" t="s">
        <v>15</v>
      </c>
      <c r="C13" s="1"/>
      <c r="D13" s="1"/>
      <c r="E13" s="1"/>
      <c r="F13" s="1"/>
      <c r="G13" s="1"/>
      <c r="H13" s="19">
        <v>0</v>
      </c>
      <c r="I13" s="20"/>
      <c r="J13" s="19">
        <v>0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6"/>
      <c r="J14" s="1"/>
      <c r="K14" s="1"/>
      <c r="L14" s="1"/>
    </row>
    <row r="15" spans="1:12" ht="12.75">
      <c r="A15" s="4" t="s">
        <v>16</v>
      </c>
      <c r="B15" s="1" t="s">
        <v>151</v>
      </c>
      <c r="C15" s="1"/>
      <c r="D15" s="1"/>
      <c r="E15" s="1"/>
      <c r="F15" s="1"/>
      <c r="G15" s="1"/>
      <c r="H15" s="7"/>
      <c r="I15" s="16"/>
      <c r="J15" s="7"/>
      <c r="K15" s="1"/>
      <c r="L15" s="1"/>
    </row>
    <row r="16" spans="1:12" ht="12.75">
      <c r="A16" s="1"/>
      <c r="B16" s="1" t="s">
        <v>149</v>
      </c>
      <c r="C16" s="1"/>
      <c r="D16" s="1"/>
      <c r="E16" s="1"/>
      <c r="F16" s="1"/>
      <c r="G16" s="1"/>
      <c r="H16" s="9" t="s">
        <v>0</v>
      </c>
      <c r="I16" s="15"/>
      <c r="J16" s="9" t="str">
        <f>+H16</f>
        <v> </v>
      </c>
      <c r="K16" s="1"/>
      <c r="L16" s="1"/>
    </row>
    <row r="17" spans="1:12" ht="12.75">
      <c r="A17" s="1"/>
      <c r="B17" s="1" t="s">
        <v>147</v>
      </c>
      <c r="C17" s="1"/>
      <c r="D17" s="1"/>
      <c r="E17" s="1"/>
      <c r="F17" s="1"/>
      <c r="G17" s="32"/>
      <c r="H17" s="33">
        <v>211</v>
      </c>
      <c r="I17" s="15"/>
      <c r="J17" s="9">
        <f>+H17</f>
        <v>211</v>
      </c>
      <c r="K17" s="1"/>
      <c r="L17" s="1"/>
    </row>
    <row r="18" spans="1:12" ht="12.75">
      <c r="A18" s="1" t="s">
        <v>12</v>
      </c>
      <c r="B18" s="1" t="s">
        <v>17</v>
      </c>
      <c r="C18" s="1"/>
      <c r="D18" s="1"/>
      <c r="E18" s="1"/>
      <c r="F18" s="1"/>
      <c r="G18" s="32"/>
      <c r="H18" s="33">
        <v>2716</v>
      </c>
      <c r="I18" s="15"/>
      <c r="J18" s="9">
        <v>2716</v>
      </c>
      <c r="K18" s="1"/>
      <c r="L18" s="1"/>
    </row>
    <row r="19" spans="1:12" ht="12.75">
      <c r="A19" s="1" t="s">
        <v>13</v>
      </c>
      <c r="B19" s="1" t="s">
        <v>18</v>
      </c>
      <c r="C19" s="1"/>
      <c r="D19" s="1"/>
      <c r="E19" s="1"/>
      <c r="F19" s="1"/>
      <c r="G19" s="32"/>
      <c r="H19" s="33">
        <v>805</v>
      </c>
      <c r="I19" s="15"/>
      <c r="J19" s="9">
        <v>805</v>
      </c>
      <c r="K19" s="1"/>
      <c r="L19" s="1"/>
    </row>
    <row r="20" spans="1:12" ht="12.75">
      <c r="A20" s="1" t="s">
        <v>19</v>
      </c>
      <c r="B20" s="1"/>
      <c r="C20" s="1"/>
      <c r="D20" s="1"/>
      <c r="E20" s="1"/>
      <c r="F20" s="1"/>
      <c r="G20" s="1"/>
      <c r="H20" s="10">
        <v>0</v>
      </c>
      <c r="I20" s="15"/>
      <c r="J20" s="10">
        <v>0</v>
      </c>
      <c r="K20" s="1"/>
      <c r="L20" s="1"/>
    </row>
    <row r="21" spans="1:12" ht="12.75">
      <c r="A21" s="1" t="s">
        <v>20</v>
      </c>
      <c r="B21" s="1" t="s">
        <v>21</v>
      </c>
      <c r="C21" s="1"/>
      <c r="D21" s="1"/>
      <c r="E21" s="1"/>
      <c r="F21" s="1"/>
      <c r="G21" s="1"/>
      <c r="H21" s="1"/>
      <c r="I21" s="18"/>
      <c r="K21" s="1"/>
      <c r="L21" s="1"/>
    </row>
    <row r="22" spans="1:12" ht="12.75">
      <c r="A22" s="1"/>
      <c r="B22" s="1" t="s">
        <v>148</v>
      </c>
      <c r="C22" s="1"/>
      <c r="D22" s="1"/>
      <c r="E22" s="1"/>
      <c r="G22" s="1"/>
      <c r="H22" s="1"/>
      <c r="I22" s="16"/>
      <c r="J22" s="1"/>
      <c r="K22" s="1"/>
      <c r="L22" s="1"/>
    </row>
    <row r="23" spans="1:12" ht="12.75">
      <c r="A23" s="1"/>
      <c r="B23" s="1" t="s">
        <v>147</v>
      </c>
      <c r="C23" s="1"/>
      <c r="D23" s="1"/>
      <c r="E23" s="1"/>
      <c r="F23" s="1"/>
      <c r="G23" s="1"/>
      <c r="H23" s="11">
        <f>-H17-H18-H19</f>
        <v>-3732</v>
      </c>
      <c r="I23" s="15"/>
      <c r="J23" s="11">
        <f>-J17-J18-J19</f>
        <v>-3732</v>
      </c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1"/>
      <c r="I24" s="15"/>
      <c r="J24" s="11"/>
      <c r="K24" s="1"/>
      <c r="L24" s="1"/>
    </row>
    <row r="25" spans="1:12" ht="12.75">
      <c r="A25" s="1" t="s">
        <v>22</v>
      </c>
      <c r="B25" s="1" t="s">
        <v>23</v>
      </c>
      <c r="C25" s="1"/>
      <c r="D25" s="1"/>
      <c r="E25" s="1"/>
      <c r="F25" s="1"/>
      <c r="G25" s="1"/>
      <c r="H25" s="12">
        <v>-20</v>
      </c>
      <c r="I25" s="15"/>
      <c r="J25" s="12">
        <f>+H25</f>
        <v>-20</v>
      </c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1"/>
      <c r="I26" s="15"/>
      <c r="J26" s="11"/>
      <c r="K26" s="1"/>
      <c r="L26" s="1"/>
    </row>
    <row r="27" spans="1:12" ht="12.75">
      <c r="A27" s="1" t="s">
        <v>24</v>
      </c>
      <c r="B27" s="1" t="s">
        <v>25</v>
      </c>
      <c r="C27" s="1"/>
      <c r="D27" s="1"/>
      <c r="E27" s="1"/>
      <c r="F27" s="1"/>
      <c r="G27" s="1"/>
      <c r="H27" s="11"/>
      <c r="I27" s="15"/>
      <c r="J27" s="11"/>
      <c r="K27" s="1"/>
      <c r="L27" s="1"/>
    </row>
    <row r="28" spans="1:12" ht="12.75">
      <c r="A28" s="1"/>
      <c r="B28" s="1" t="s">
        <v>26</v>
      </c>
      <c r="C28" s="1"/>
      <c r="D28" s="1"/>
      <c r="E28" s="1"/>
      <c r="F28" s="1"/>
      <c r="G28" s="1"/>
      <c r="H28" s="11">
        <f>+H23+H25</f>
        <v>-3752</v>
      </c>
      <c r="I28" s="15"/>
      <c r="J28" s="11">
        <f>+J23+J25</f>
        <v>-3752</v>
      </c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1"/>
      <c r="I29" s="15"/>
      <c r="J29" s="11"/>
      <c r="K29" s="1"/>
      <c r="L29" s="1"/>
    </row>
    <row r="30" spans="1:12" ht="12.75">
      <c r="A30" s="1" t="s">
        <v>27</v>
      </c>
      <c r="B30" s="1" t="s">
        <v>28</v>
      </c>
      <c r="C30" s="1"/>
      <c r="D30" s="1"/>
      <c r="E30" s="1"/>
      <c r="F30" s="1"/>
      <c r="G30" s="1"/>
      <c r="H30" s="12">
        <v>0</v>
      </c>
      <c r="I30" s="15"/>
      <c r="J30" s="12">
        <v>0</v>
      </c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1"/>
      <c r="I31" s="15"/>
      <c r="J31" s="11"/>
      <c r="K31" s="1"/>
      <c r="L31" s="1"/>
    </row>
    <row r="32" spans="1:12" ht="12.75">
      <c r="A32" s="1" t="s">
        <v>29</v>
      </c>
      <c r="B32" s="1" t="s">
        <v>36</v>
      </c>
      <c r="C32" s="1"/>
      <c r="D32" s="1"/>
      <c r="E32" s="1"/>
      <c r="F32" s="1"/>
      <c r="G32" s="1"/>
      <c r="H32" s="11">
        <f>+H28-H30</f>
        <v>-3752</v>
      </c>
      <c r="I32" s="15"/>
      <c r="J32" s="11">
        <f>+J28+J30</f>
        <v>-3752</v>
      </c>
      <c r="K32" s="1"/>
      <c r="L32" s="1"/>
    </row>
    <row r="33" spans="1:12" ht="12.75">
      <c r="A33" s="1"/>
      <c r="B33" s="1" t="s">
        <v>30</v>
      </c>
      <c r="C33" s="1"/>
      <c r="D33" s="1"/>
      <c r="E33" s="1"/>
      <c r="F33" s="1"/>
      <c r="G33" s="1"/>
      <c r="H33" s="1">
        <v>517</v>
      </c>
      <c r="I33" s="1"/>
      <c r="J33" s="1">
        <f>+H33</f>
        <v>517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1"/>
      <c r="I34" s="15"/>
      <c r="J34" s="11"/>
      <c r="K34" s="1"/>
      <c r="L34" s="1"/>
    </row>
    <row r="35" spans="1:12" ht="12.75">
      <c r="A35" s="1" t="s">
        <v>31</v>
      </c>
      <c r="B35" s="1" t="s">
        <v>32</v>
      </c>
      <c r="C35" s="1"/>
      <c r="D35" s="1"/>
      <c r="E35" s="1"/>
      <c r="F35" s="1"/>
      <c r="G35" s="1"/>
      <c r="H35" s="11">
        <f>+H32+H33</f>
        <v>-3235</v>
      </c>
      <c r="I35" s="11"/>
      <c r="J35" s="11">
        <f>+J32+J33</f>
        <v>-3235</v>
      </c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1"/>
      <c r="I36" s="15"/>
      <c r="J36" s="11"/>
      <c r="K36" s="1"/>
      <c r="L36" s="1"/>
    </row>
    <row r="37" spans="1:12" ht="12.75">
      <c r="A37" s="1" t="s">
        <v>33</v>
      </c>
      <c r="B37" s="1" t="s">
        <v>34</v>
      </c>
      <c r="C37" s="1"/>
      <c r="D37" s="1"/>
      <c r="E37" s="1"/>
      <c r="F37" s="1"/>
      <c r="G37" s="1"/>
      <c r="H37" s="21">
        <v>0</v>
      </c>
      <c r="I37" s="22"/>
      <c r="J37" s="21">
        <v>0</v>
      </c>
      <c r="K37" s="1"/>
      <c r="L37" s="1"/>
    </row>
    <row r="38" spans="1:12" ht="12.75">
      <c r="A38" s="1"/>
      <c r="B38" s="1" t="s">
        <v>35</v>
      </c>
      <c r="C38" s="1"/>
      <c r="D38" s="1"/>
      <c r="E38" s="1"/>
      <c r="F38" s="1"/>
      <c r="G38" s="1"/>
      <c r="H38" s="8">
        <v>0</v>
      </c>
      <c r="I38" s="22"/>
      <c r="J38" s="8">
        <v>0</v>
      </c>
      <c r="K38" s="1"/>
      <c r="L38" s="1"/>
    </row>
    <row r="39" spans="1:12" ht="12.75">
      <c r="A39" s="1"/>
      <c r="B39" s="1" t="s">
        <v>73</v>
      </c>
      <c r="C39" s="1"/>
      <c r="D39" s="1"/>
      <c r="E39" s="1"/>
      <c r="F39" s="1"/>
      <c r="G39" s="1"/>
      <c r="H39" s="23">
        <v>0</v>
      </c>
      <c r="I39" s="22"/>
      <c r="J39" s="23">
        <v>0</v>
      </c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37</v>
      </c>
      <c r="B41" s="1" t="s">
        <v>38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thickBot="1">
      <c r="A42" s="1"/>
      <c r="B42" s="1" t="s">
        <v>39</v>
      </c>
      <c r="C42" s="1"/>
      <c r="D42" s="1"/>
      <c r="E42" s="1"/>
      <c r="F42" s="1"/>
      <c r="G42" s="1"/>
      <c r="H42" s="13">
        <f>+H35</f>
        <v>-3235</v>
      </c>
      <c r="I42" s="15"/>
      <c r="J42" s="13">
        <f>+J35</f>
        <v>-3235</v>
      </c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1"/>
      <c r="I43" s="15"/>
      <c r="J43" s="11"/>
      <c r="K43" s="1"/>
      <c r="L43" s="1"/>
    </row>
    <row r="44" spans="1:12" ht="12.75">
      <c r="A44" s="1" t="s">
        <v>40</v>
      </c>
      <c r="B44" s="1" t="s">
        <v>75</v>
      </c>
      <c r="C44" s="1"/>
      <c r="D44" s="1"/>
      <c r="E44" s="1"/>
      <c r="F44" s="1"/>
      <c r="G44" s="1"/>
      <c r="H44" s="1"/>
      <c r="I44" s="16"/>
      <c r="J44" s="1"/>
      <c r="K44" s="1"/>
      <c r="L44" s="1"/>
    </row>
    <row r="45" spans="1:12" ht="13.5" thickBot="1">
      <c r="A45" s="1"/>
      <c r="B45" s="1" t="s">
        <v>74</v>
      </c>
      <c r="C45" s="1"/>
      <c r="D45" s="1"/>
      <c r="E45" s="1"/>
      <c r="F45" s="1"/>
      <c r="G45" s="1"/>
      <c r="H45" s="14">
        <f>+H42/22260*100</f>
        <v>-14.532794249775382</v>
      </c>
      <c r="I45" s="17"/>
      <c r="J45" s="14">
        <f>+J42/22260*100</f>
        <v>-14.532794249775382</v>
      </c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workbookViewId="0" topLeftCell="A1">
      <selection activeCell="F2" sqref="F2"/>
    </sheetView>
  </sheetViews>
  <sheetFormatPr defaultColWidth="9.140625" defaultRowHeight="12.75"/>
  <cols>
    <col min="1" max="1" width="5.7109375" style="0" customWidth="1"/>
    <col min="5" max="5" width="5.7109375" style="0" customWidth="1"/>
    <col min="6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9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134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41</v>
      </c>
      <c r="G4" s="3"/>
      <c r="H4" s="3" t="s">
        <v>41</v>
      </c>
    </row>
    <row r="5" spans="6:8" ht="12.75">
      <c r="F5" s="3" t="s">
        <v>42</v>
      </c>
      <c r="G5" s="3"/>
      <c r="H5" s="3" t="s">
        <v>45</v>
      </c>
    </row>
    <row r="6" spans="6:8" ht="12.75">
      <c r="F6" s="3" t="s">
        <v>43</v>
      </c>
      <c r="G6" s="3"/>
      <c r="H6" s="3" t="s">
        <v>46</v>
      </c>
    </row>
    <row r="7" spans="6:8" ht="12.75">
      <c r="F7" s="3" t="s">
        <v>44</v>
      </c>
      <c r="G7" s="3"/>
      <c r="H7" s="3" t="s">
        <v>47</v>
      </c>
    </row>
    <row r="8" spans="6:8" ht="12.75">
      <c r="F8" s="3" t="s">
        <v>133</v>
      </c>
      <c r="G8" s="3"/>
      <c r="H8" s="3" t="s">
        <v>135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51</v>
      </c>
      <c r="B10" s="1"/>
      <c r="C10" s="1"/>
      <c r="D10" s="1"/>
      <c r="E10" s="1"/>
      <c r="F10" s="11">
        <v>38338</v>
      </c>
      <c r="G10" s="11"/>
      <c r="H10" s="11">
        <v>38985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52</v>
      </c>
      <c r="B12" s="1"/>
      <c r="C12" s="1"/>
      <c r="D12" s="1"/>
      <c r="E12" s="1"/>
      <c r="F12" s="11">
        <v>169</v>
      </c>
      <c r="G12" s="11"/>
      <c r="H12" s="11">
        <v>189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50</v>
      </c>
      <c r="B14" s="1"/>
      <c r="C14" s="1"/>
      <c r="D14" s="1"/>
      <c r="E14" s="1"/>
      <c r="F14" s="11">
        <v>20369</v>
      </c>
      <c r="G14" s="11"/>
      <c r="H14" s="11">
        <v>20369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49</v>
      </c>
      <c r="B16" s="1"/>
      <c r="C16" s="1"/>
      <c r="D16" s="1"/>
      <c r="E16" s="1"/>
      <c r="F16" s="11">
        <v>6043</v>
      </c>
      <c r="G16" s="11"/>
      <c r="H16" s="11">
        <v>6091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48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53</v>
      </c>
      <c r="C19" s="1"/>
      <c r="D19" s="1"/>
      <c r="E19" s="1"/>
      <c r="F19" s="24">
        <v>11735</v>
      </c>
      <c r="G19" s="15"/>
      <c r="H19" s="24">
        <v>13220</v>
      </c>
    </row>
    <row r="20" spans="1:8" ht="12.75">
      <c r="A20" s="1"/>
      <c r="B20" s="1" t="s">
        <v>54</v>
      </c>
      <c r="C20" s="1"/>
      <c r="D20" s="1"/>
      <c r="E20" s="1"/>
      <c r="F20" s="9">
        <v>33818</v>
      </c>
      <c r="G20" s="15"/>
      <c r="H20" s="9">
        <v>41694</v>
      </c>
    </row>
    <row r="21" spans="1:8" ht="12.75">
      <c r="A21" s="1"/>
      <c r="B21" s="1" t="s">
        <v>55</v>
      </c>
      <c r="C21" s="1"/>
      <c r="D21" s="1"/>
      <c r="E21" s="1"/>
      <c r="F21" s="9">
        <v>0</v>
      </c>
      <c r="G21" s="15"/>
      <c r="H21" s="9">
        <v>0</v>
      </c>
    </row>
    <row r="22" spans="1:8" ht="12.75">
      <c r="A22" s="1"/>
      <c r="B22" s="1" t="s">
        <v>70</v>
      </c>
      <c r="C22" s="1"/>
      <c r="D22" s="1"/>
      <c r="E22" s="1"/>
      <c r="F22" s="9">
        <v>28007</v>
      </c>
      <c r="G22" s="15"/>
      <c r="H22" s="9">
        <v>28286</v>
      </c>
    </row>
    <row r="23" spans="1:8" ht="12.75">
      <c r="A23" s="1"/>
      <c r="B23" s="1" t="s">
        <v>56</v>
      </c>
      <c r="C23" s="1"/>
      <c r="D23" s="1"/>
      <c r="E23" s="1"/>
      <c r="F23" s="9">
        <f>3841+92</f>
        <v>3933</v>
      </c>
      <c r="G23" s="15"/>
      <c r="H23" s="9">
        <v>2228</v>
      </c>
    </row>
    <row r="24" spans="1:8" ht="12.75">
      <c r="A24" s="1"/>
      <c r="B24" s="1" t="s">
        <v>57</v>
      </c>
      <c r="C24" s="1"/>
      <c r="D24" s="1"/>
      <c r="E24" s="1"/>
      <c r="F24" s="10">
        <f>2225+13216+3425+229</f>
        <v>19095</v>
      </c>
      <c r="G24" s="15"/>
      <c r="H24" s="10">
        <v>19083</v>
      </c>
    </row>
    <row r="25" spans="1:8" ht="12.75">
      <c r="A25" s="1"/>
      <c r="B25" s="1"/>
      <c r="C25" s="1"/>
      <c r="D25" s="1"/>
      <c r="E25" s="1"/>
      <c r="F25" s="25">
        <f>SUM(F19:F24)</f>
        <v>96588</v>
      </c>
      <c r="G25" s="15"/>
      <c r="H25" s="25">
        <f>SUM(H19:H24)</f>
        <v>104511</v>
      </c>
    </row>
    <row r="26" spans="1:8" ht="12.75">
      <c r="A26" s="1"/>
      <c r="B26" s="1"/>
      <c r="C26" s="1"/>
      <c r="D26" s="1"/>
      <c r="E26" s="1"/>
      <c r="F26" s="11"/>
      <c r="G26" s="15"/>
      <c r="H26" s="11"/>
    </row>
    <row r="27" spans="1:8" ht="12.75">
      <c r="A27" s="1" t="s">
        <v>58</v>
      </c>
      <c r="B27" s="1"/>
      <c r="C27" s="1"/>
      <c r="D27" s="1"/>
      <c r="E27" s="1"/>
      <c r="F27" s="11"/>
      <c r="G27" s="15"/>
      <c r="H27" s="11"/>
    </row>
    <row r="28" spans="1:8" ht="12.75">
      <c r="A28" s="1"/>
      <c r="B28" s="1" t="s">
        <v>59</v>
      </c>
      <c r="C28" s="1"/>
      <c r="D28" s="1"/>
      <c r="E28" s="1"/>
      <c r="F28" s="24">
        <f>132593+1154</f>
        <v>133747</v>
      </c>
      <c r="G28" s="15"/>
      <c r="H28" s="24">
        <v>133401</v>
      </c>
    </row>
    <row r="29" spans="1:8" ht="12.75">
      <c r="A29" s="1"/>
      <c r="B29" s="1" t="s">
        <v>60</v>
      </c>
      <c r="C29" s="1"/>
      <c r="D29" s="1"/>
      <c r="E29" s="1"/>
      <c r="F29" s="9">
        <v>7144</v>
      </c>
      <c r="G29" s="15"/>
      <c r="H29" s="9">
        <v>8677</v>
      </c>
    </row>
    <row r="30" spans="1:8" ht="12.75">
      <c r="A30" s="1"/>
      <c r="B30" s="1" t="s">
        <v>61</v>
      </c>
      <c r="C30" s="1"/>
      <c r="D30" s="1"/>
      <c r="E30" s="1"/>
      <c r="F30" s="9">
        <v>13454</v>
      </c>
      <c r="G30" s="15"/>
      <c r="H30" s="9">
        <v>16704</v>
      </c>
    </row>
    <row r="31" spans="1:8" ht="12.75">
      <c r="A31" s="1"/>
      <c r="B31" s="1" t="s">
        <v>62</v>
      </c>
      <c r="C31" s="1"/>
      <c r="D31" s="1"/>
      <c r="E31" s="1"/>
      <c r="F31" s="9">
        <v>1892</v>
      </c>
      <c r="G31" s="15"/>
      <c r="H31" s="9">
        <v>1957</v>
      </c>
    </row>
    <row r="32" spans="1:8" ht="12.75">
      <c r="A32" s="1"/>
      <c r="B32" s="1" t="s">
        <v>57</v>
      </c>
      <c r="C32" s="1"/>
      <c r="D32" s="1"/>
      <c r="E32" s="1"/>
      <c r="F32" s="9">
        <f>540+2793</f>
        <v>3333</v>
      </c>
      <c r="G32" s="15"/>
      <c r="H32" s="9">
        <v>3236</v>
      </c>
    </row>
    <row r="33" spans="1:8" ht="12.75">
      <c r="A33" s="1"/>
      <c r="B33" s="1"/>
      <c r="C33" s="1"/>
      <c r="D33" s="1"/>
      <c r="E33" s="1"/>
      <c r="F33" s="25">
        <f>SUM(F28:F32)</f>
        <v>159570</v>
      </c>
      <c r="G33" s="15"/>
      <c r="H33" s="25">
        <f>SUM(H28:H32)</f>
        <v>163975</v>
      </c>
    </row>
    <row r="34" spans="1:8" ht="12.75">
      <c r="A34" s="1"/>
      <c r="B34" s="1"/>
      <c r="C34" s="1"/>
      <c r="D34" s="1"/>
      <c r="E34" s="1"/>
      <c r="F34" s="11"/>
      <c r="G34" s="15"/>
      <c r="H34" s="11"/>
    </row>
    <row r="35" spans="1:8" ht="12.75">
      <c r="A35" s="1" t="s">
        <v>150</v>
      </c>
      <c r="B35" s="1"/>
      <c r="C35" s="1"/>
      <c r="D35" s="1"/>
      <c r="E35" s="1"/>
      <c r="F35" s="11">
        <f>+F25-F33</f>
        <v>-62982</v>
      </c>
      <c r="G35" s="15"/>
      <c r="H35" s="11">
        <f>+H25-H33</f>
        <v>-59464</v>
      </c>
    </row>
    <row r="36" spans="1:8" ht="12.75">
      <c r="A36" s="1"/>
      <c r="B36" s="1"/>
      <c r="C36" s="1"/>
      <c r="D36" s="1"/>
      <c r="E36" s="1"/>
      <c r="F36" s="31"/>
      <c r="G36" s="15"/>
      <c r="H36" s="31"/>
    </row>
    <row r="37" spans="1:8" ht="13.5" thickBot="1">
      <c r="A37" s="1"/>
      <c r="B37" s="1"/>
      <c r="C37" s="1"/>
      <c r="D37" s="1"/>
      <c r="E37" s="1"/>
      <c r="F37" s="13">
        <f>+F35+F10+F12+F14+F16</f>
        <v>1937</v>
      </c>
      <c r="G37" s="15"/>
      <c r="H37" s="13">
        <f>+H35+H10+H12+H14+H16</f>
        <v>6170</v>
      </c>
    </row>
    <row r="38" spans="1:9" ht="12.75">
      <c r="A38" s="1"/>
      <c r="B38" s="1"/>
      <c r="C38" s="1"/>
      <c r="D38" s="1"/>
      <c r="E38" s="1"/>
      <c r="F38" s="11"/>
      <c r="G38" s="15"/>
      <c r="H38" s="11"/>
      <c r="I38" s="6" t="s">
        <v>0</v>
      </c>
    </row>
    <row r="39" spans="1:8" ht="12.75">
      <c r="A39" s="1" t="s">
        <v>63</v>
      </c>
      <c r="B39" s="1"/>
      <c r="C39" s="1"/>
      <c r="D39" s="1"/>
      <c r="E39" s="1"/>
      <c r="F39" s="11"/>
      <c r="G39" s="15"/>
      <c r="H39" s="11"/>
    </row>
    <row r="40" spans="1:8" ht="12.75">
      <c r="A40" s="1" t="s">
        <v>64</v>
      </c>
      <c r="B40" s="1"/>
      <c r="C40" s="1"/>
      <c r="D40" s="1"/>
      <c r="E40" s="1"/>
      <c r="F40" s="24">
        <v>22260</v>
      </c>
      <c r="G40" s="15"/>
      <c r="H40" s="24">
        <v>22260</v>
      </c>
    </row>
    <row r="41" spans="1:8" ht="12.75">
      <c r="A41" s="1" t="s">
        <v>65</v>
      </c>
      <c r="B41" s="1"/>
      <c r="C41" s="1"/>
      <c r="D41" s="1"/>
      <c r="E41" s="1"/>
      <c r="F41" s="9"/>
      <c r="G41" s="15"/>
      <c r="H41" s="9"/>
    </row>
    <row r="42" spans="1:8" ht="12.75">
      <c r="A42" s="1"/>
      <c r="B42" s="1" t="s">
        <v>66</v>
      </c>
      <c r="C42" s="1"/>
      <c r="D42" s="1"/>
      <c r="E42" s="1"/>
      <c r="F42" s="9">
        <v>20100</v>
      </c>
      <c r="G42" s="15"/>
      <c r="H42" s="9">
        <v>20100</v>
      </c>
    </row>
    <row r="43" spans="1:8" ht="12.75">
      <c r="A43" s="1"/>
      <c r="B43" s="1" t="s">
        <v>71</v>
      </c>
      <c r="C43" s="1"/>
      <c r="D43" s="1"/>
      <c r="E43" s="1"/>
      <c r="F43" s="9">
        <v>1667</v>
      </c>
      <c r="G43" s="15"/>
      <c r="H43" s="9">
        <v>1667</v>
      </c>
    </row>
    <row r="44" spans="1:8" ht="12.75">
      <c r="A44" s="1"/>
      <c r="B44" s="1" t="s">
        <v>72</v>
      </c>
      <c r="C44" s="1"/>
      <c r="D44" s="1"/>
      <c r="E44" s="1"/>
      <c r="F44" s="10">
        <v>-46092</v>
      </c>
      <c r="G44" s="15"/>
      <c r="H44" s="10">
        <v>-42857</v>
      </c>
    </row>
    <row r="45" spans="1:8" ht="12.75">
      <c r="A45" s="1"/>
      <c r="B45" s="1"/>
      <c r="C45" s="1"/>
      <c r="D45" s="1"/>
      <c r="E45" s="1"/>
      <c r="F45" s="25">
        <f>SUM(F40:F44)</f>
        <v>-2065</v>
      </c>
      <c r="G45" s="15"/>
      <c r="H45" s="25">
        <f>SUM(H40:H44)</f>
        <v>1170</v>
      </c>
    </row>
    <row r="46" spans="1:8" ht="12.75">
      <c r="A46" s="1"/>
      <c r="B46" s="1"/>
      <c r="C46" s="1"/>
      <c r="D46" s="1"/>
      <c r="E46" s="1"/>
      <c r="F46" s="11"/>
      <c r="G46" s="15"/>
      <c r="H46" s="11"/>
    </row>
    <row r="47" spans="1:8" ht="12.75">
      <c r="A47" s="1" t="s">
        <v>67</v>
      </c>
      <c r="B47" s="1"/>
      <c r="C47" s="1"/>
      <c r="D47" s="1"/>
      <c r="E47" s="1"/>
      <c r="F47" s="11">
        <v>2089</v>
      </c>
      <c r="G47" s="15"/>
      <c r="H47" s="11">
        <v>2605</v>
      </c>
    </row>
    <row r="48" spans="1:8" ht="12.75">
      <c r="A48" s="1"/>
      <c r="B48" s="1"/>
      <c r="C48" s="1"/>
      <c r="D48" s="1"/>
      <c r="E48" s="1"/>
      <c r="F48" s="11"/>
      <c r="G48" s="15"/>
      <c r="H48" s="11"/>
    </row>
    <row r="49" spans="1:8" ht="12.75">
      <c r="A49" s="1" t="s">
        <v>68</v>
      </c>
      <c r="B49" s="1"/>
      <c r="C49" s="1"/>
      <c r="D49" s="1"/>
      <c r="E49" s="1"/>
      <c r="F49" s="11">
        <v>1899</v>
      </c>
      <c r="G49" s="15"/>
      <c r="H49" s="11">
        <v>2381</v>
      </c>
    </row>
    <row r="50" spans="1:8" ht="12.75">
      <c r="A50" s="1"/>
      <c r="B50" s="1"/>
      <c r="C50" s="1"/>
      <c r="D50" s="1"/>
      <c r="E50" s="1"/>
      <c r="F50" s="11"/>
      <c r="G50" s="15"/>
      <c r="H50" s="11"/>
    </row>
    <row r="51" spans="1:8" ht="12.75">
      <c r="A51" s="1" t="s">
        <v>76</v>
      </c>
      <c r="B51" s="1"/>
      <c r="C51" s="1"/>
      <c r="D51" s="1"/>
      <c r="E51" s="1"/>
      <c r="F51" s="11">
        <v>14</v>
      </c>
      <c r="G51" s="15"/>
      <c r="H51" s="11">
        <v>14</v>
      </c>
    </row>
    <row r="52" spans="1:8" ht="12.75">
      <c r="A52" s="1"/>
      <c r="B52" s="1"/>
      <c r="C52" s="1"/>
      <c r="D52" s="1"/>
      <c r="E52" s="1"/>
      <c r="F52" s="31"/>
      <c r="G52" s="15"/>
      <c r="H52" s="31"/>
    </row>
    <row r="53" spans="1:8" ht="13.5" thickBot="1">
      <c r="A53" s="1"/>
      <c r="B53" s="1"/>
      <c r="C53" s="1"/>
      <c r="D53" s="1"/>
      <c r="E53" s="1"/>
      <c r="F53" s="13">
        <f>+F45+F47+F49+F51</f>
        <v>1937</v>
      </c>
      <c r="G53" s="15"/>
      <c r="H53" s="13">
        <f>+H45+H47+H49+H51</f>
        <v>6170</v>
      </c>
    </row>
    <row r="54" spans="1:8" ht="12.75">
      <c r="A54" s="1"/>
      <c r="B54" s="1"/>
      <c r="C54" s="1"/>
      <c r="D54" s="1"/>
      <c r="E54" s="1"/>
      <c r="F54" s="11"/>
      <c r="G54" s="15"/>
      <c r="H54" s="11"/>
    </row>
    <row r="55" spans="1:8" ht="12.75" hidden="1">
      <c r="A55" s="1"/>
      <c r="B55" s="1"/>
      <c r="C55" s="1"/>
      <c r="D55" s="1"/>
      <c r="E55" s="1"/>
      <c r="F55" s="11">
        <f>SUM(F40:F51)</f>
        <v>-128</v>
      </c>
      <c r="G55" s="15"/>
      <c r="H55" s="11" t="s">
        <v>0</v>
      </c>
    </row>
    <row r="56" spans="1:8" ht="13.5" thickBot="1">
      <c r="A56" s="1" t="s">
        <v>69</v>
      </c>
      <c r="B56" s="1"/>
      <c r="C56" s="1"/>
      <c r="D56" s="1"/>
      <c r="E56" s="1"/>
      <c r="F56" s="27">
        <f>(+F45-F16)/22260*100</f>
        <v>-36.4240790655885</v>
      </c>
      <c r="G56" s="26"/>
      <c r="H56" s="27">
        <v>-22.11</v>
      </c>
    </row>
    <row r="57" spans="1:8" ht="12.75">
      <c r="A57" s="1"/>
      <c r="B57" s="1"/>
      <c r="C57" s="1"/>
      <c r="D57" s="1"/>
      <c r="E57" s="1"/>
      <c r="F57" s="1"/>
      <c r="G57" s="16"/>
      <c r="H57" s="11"/>
    </row>
    <row r="58" spans="1:8" ht="12.75">
      <c r="A58" s="1"/>
      <c r="B58" s="1"/>
      <c r="C58" s="1"/>
      <c r="D58" s="1"/>
      <c r="E58" s="1"/>
      <c r="F58" s="1"/>
      <c r="G58" s="16"/>
      <c r="H58" s="11"/>
    </row>
    <row r="59" spans="1:8" ht="12.75">
      <c r="A59" s="1"/>
      <c r="B59" s="1"/>
      <c r="C59" s="1"/>
      <c r="D59" s="1"/>
      <c r="E59" s="1"/>
      <c r="F59" s="1"/>
      <c r="G59" s="16"/>
      <c r="H59" s="11"/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6:8" ht="12.75">
      <c r="F87" s="1"/>
      <c r="G87" s="16"/>
      <c r="H87" s="11"/>
    </row>
    <row r="88" spans="6:8" ht="12.75">
      <c r="F88" s="1"/>
      <c r="G88" s="16"/>
      <c r="H88" s="11"/>
    </row>
    <row r="89" spans="6:8" ht="12.75"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"/>
      <c r="H92" s="11"/>
    </row>
    <row r="93" spans="6:8" ht="12.75">
      <c r="F93" s="1"/>
      <c r="G93" s="1"/>
      <c r="H93" s="11"/>
    </row>
    <row r="94" spans="6:8" ht="12.75">
      <c r="F94" s="1"/>
      <c r="G94" s="1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</sheetData>
  <printOptions/>
  <pageMargins left="0.75" right="0.75" top="0.73" bottom="0.2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84"/>
  <sheetViews>
    <sheetView tabSelected="1" workbookViewId="0" topLeftCell="B102">
      <selection activeCell="B109" sqref="B109"/>
    </sheetView>
  </sheetViews>
  <sheetFormatPr defaultColWidth="9.140625" defaultRowHeight="12.75"/>
  <cols>
    <col min="1" max="1" width="3.7109375" style="0" customWidth="1"/>
    <col min="6" max="6" width="9.7109375" style="0" customWidth="1"/>
  </cols>
  <sheetData>
    <row r="1" spans="1:5" ht="12.75">
      <c r="A1" s="2" t="s">
        <v>9</v>
      </c>
      <c r="B1" s="1"/>
      <c r="C1" s="1"/>
      <c r="D1" s="1"/>
      <c r="E1" s="1"/>
    </row>
    <row r="2" spans="1:72" ht="12.75">
      <c r="A2" s="2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80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81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 t="s">
        <v>138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>
        <v>5</v>
      </c>
      <c r="B19" s="2" t="s">
        <v>84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 t="s">
        <v>85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>
        <v>6</v>
      </c>
      <c r="B22" s="2" t="s">
        <v>86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 t="s">
        <v>87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>
        <v>7</v>
      </c>
      <c r="B25" s="2" t="s">
        <v>88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89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90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>
        <v>8</v>
      </c>
      <c r="B29" s="2" t="s">
        <v>91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 t="s">
        <v>139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>
        <v>9</v>
      </c>
      <c r="B32" s="2" t="s">
        <v>92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1" t="s">
        <v>154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>
        <v>10</v>
      </c>
      <c r="B35" s="2" t="s">
        <v>93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1" t="s">
        <v>122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>
        <v>11</v>
      </c>
      <c r="B38" s="2" t="s">
        <v>94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123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1" t="s">
        <v>140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>
        <v>12</v>
      </c>
      <c r="B42" s="2" t="s">
        <v>101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 t="s">
        <v>141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1"/>
      <c r="C44" s="1"/>
      <c r="D44" s="28" t="s">
        <v>95</v>
      </c>
      <c r="E44" s="28" t="s">
        <v>96</v>
      </c>
      <c r="F44" s="28" t="s">
        <v>97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1"/>
      <c r="C45" s="1"/>
      <c r="D45" s="28" t="s">
        <v>6</v>
      </c>
      <c r="E45" s="28" t="s">
        <v>6</v>
      </c>
      <c r="F45" s="28" t="s">
        <v>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98</v>
      </c>
      <c r="C46" s="1"/>
      <c r="D46" s="11">
        <f>10000+4551+2500+133</f>
        <v>17184</v>
      </c>
      <c r="E46" s="11">
        <v>0</v>
      </c>
      <c r="F46" s="11">
        <f>+D46+E46</f>
        <v>17184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99</v>
      </c>
      <c r="C47" s="1"/>
      <c r="D47" s="11">
        <f>+D48-D46</f>
        <v>116563</v>
      </c>
      <c r="E47" s="11">
        <v>1899</v>
      </c>
      <c r="F47" s="11">
        <f>+D47+E47</f>
        <v>118462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 t="s">
        <v>97</v>
      </c>
      <c r="C48" s="1"/>
      <c r="D48" s="30">
        <v>133747</v>
      </c>
      <c r="E48" s="30">
        <f>+E46+E47</f>
        <v>1899</v>
      </c>
      <c r="F48" s="30">
        <f>+F46+F47</f>
        <v>135646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>
        <v>13</v>
      </c>
      <c r="B50" s="2" t="s">
        <v>100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142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 t="s">
        <v>121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 t="s">
        <v>120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>
        <v>14</v>
      </c>
      <c r="B55" s="2" t="s">
        <v>102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103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>
        <v>15</v>
      </c>
      <c r="B58" s="2" t="s">
        <v>117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 t="s">
        <v>143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 t="s">
        <v>127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128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 t="s">
        <v>129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 t="s">
        <v>131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169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 t="s">
        <v>132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>
        <v>16</v>
      </c>
      <c r="B68" s="2" t="s">
        <v>104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 t="s">
        <v>144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/>
      <c r="C70" s="1"/>
      <c r="D70" s="1"/>
      <c r="G70" s="29"/>
      <c r="H70" s="28" t="s">
        <v>108</v>
      </c>
      <c r="I70" s="28" t="s">
        <v>97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/>
      <c r="C71" s="1"/>
      <c r="D71" s="1"/>
      <c r="G71" s="29"/>
      <c r="H71" s="28" t="s">
        <v>109</v>
      </c>
      <c r="I71" s="28" t="s">
        <v>106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1"/>
      <c r="G72" s="28" t="s">
        <v>11</v>
      </c>
      <c r="H72" s="28" t="s">
        <v>105</v>
      </c>
      <c r="I72" s="28" t="s">
        <v>107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B73" s="1"/>
      <c r="C73" s="1"/>
      <c r="D73" s="1"/>
      <c r="G73" s="28" t="s">
        <v>6</v>
      </c>
      <c r="H73" s="28" t="s">
        <v>6</v>
      </c>
      <c r="I73" s="28" t="s">
        <v>6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1" t="s">
        <v>124</v>
      </c>
      <c r="C74" s="1"/>
      <c r="D74" s="1"/>
      <c r="G74" s="11">
        <v>115</v>
      </c>
      <c r="H74" s="11">
        <f>384+27+50</f>
        <v>461</v>
      </c>
      <c r="I74" s="11">
        <v>54834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1" t="s">
        <v>152</v>
      </c>
      <c r="C75" s="1"/>
      <c r="D75" s="1"/>
      <c r="G75" s="12">
        <v>11588</v>
      </c>
      <c r="H75" s="12">
        <v>3271</v>
      </c>
      <c r="I75" s="12">
        <v>104425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97</v>
      </c>
      <c r="C76" s="1"/>
      <c r="D76" s="1"/>
      <c r="G76" s="15">
        <f>SUM(G74:G75)</f>
        <v>11703</v>
      </c>
      <c r="H76" s="15">
        <f>SUM(H74:H75)</f>
        <v>3732</v>
      </c>
      <c r="I76" s="15">
        <v>161338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 t="s">
        <v>145</v>
      </c>
      <c r="C77" s="1"/>
      <c r="D77" s="1"/>
      <c r="G77" s="15">
        <v>0</v>
      </c>
      <c r="H77" s="15">
        <v>0</v>
      </c>
      <c r="I77" s="15">
        <v>169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23</v>
      </c>
      <c r="C78" s="1"/>
      <c r="D78" s="1"/>
      <c r="G78" s="15">
        <v>0</v>
      </c>
      <c r="H78" s="15">
        <v>20</v>
      </c>
      <c r="I78" s="15"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/>
      <c r="C79" s="1"/>
      <c r="D79" s="1"/>
      <c r="G79" s="31"/>
      <c r="H79" s="31"/>
      <c r="I79" s="3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3.5" thickBot="1">
      <c r="A80" s="1"/>
      <c r="B80" s="1"/>
      <c r="C80" s="1"/>
      <c r="D80" s="1"/>
      <c r="G80" s="13">
        <f>+G76</f>
        <v>11703</v>
      </c>
      <c r="H80" s="13">
        <f>SUM(H76:H79)</f>
        <v>3752</v>
      </c>
      <c r="I80" s="13">
        <f>SUM(I76:I79)</f>
        <v>161507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118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119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>
        <v>17</v>
      </c>
      <c r="B85" s="2" t="s">
        <v>110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2" t="s">
        <v>111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 t="s">
        <v>0</v>
      </c>
      <c r="C87" s="1"/>
      <c r="D87" s="1"/>
      <c r="E87" s="1"/>
      <c r="F87" s="28" t="s">
        <v>1</v>
      </c>
      <c r="G87" s="28" t="s">
        <v>155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1"/>
      <c r="C88" s="1"/>
      <c r="D88" s="1"/>
      <c r="E88" s="1"/>
      <c r="F88" s="28" t="s">
        <v>2</v>
      </c>
      <c r="G88" s="28" t="s">
        <v>2</v>
      </c>
      <c r="H88" s="28" t="s">
        <v>156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D89" s="1"/>
      <c r="E89" s="1"/>
      <c r="F89" s="28" t="s">
        <v>3</v>
      </c>
      <c r="G89" s="28" t="s">
        <v>3</v>
      </c>
      <c r="H89" s="28" t="s">
        <v>157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1"/>
      <c r="C90" s="1"/>
      <c r="D90" s="1"/>
      <c r="E90" s="1"/>
      <c r="F90" s="28" t="s">
        <v>133</v>
      </c>
      <c r="G90" s="28" t="s">
        <v>135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/>
      <c r="C91" s="1"/>
      <c r="D91" s="1"/>
      <c r="E91" s="1"/>
      <c r="F91" s="28" t="s">
        <v>6</v>
      </c>
      <c r="G91" s="28" t="s">
        <v>6</v>
      </c>
      <c r="H91" s="28" t="s">
        <v>6</v>
      </c>
      <c r="I91" s="28" t="s">
        <v>158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 t="s">
        <v>11</v>
      </c>
      <c r="C92" s="1"/>
      <c r="D92" s="1"/>
      <c r="E92" s="1"/>
      <c r="F92" s="11">
        <v>11703</v>
      </c>
      <c r="G92" s="11">
        <v>15500</v>
      </c>
      <c r="H92" s="11">
        <f>+F92-G92</f>
        <v>-3797</v>
      </c>
      <c r="I92" s="11">
        <f>+H92/G92*100</f>
        <v>-24.496774193548386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 t="s">
        <v>159</v>
      </c>
      <c r="C93" s="1"/>
      <c r="D93" s="1"/>
      <c r="E93" s="1"/>
      <c r="F93" s="11">
        <v>-3752</v>
      </c>
      <c r="G93" s="11">
        <v>-7846</v>
      </c>
      <c r="H93" s="11">
        <f>+F93-G93</f>
        <v>4094</v>
      </c>
      <c r="I93" s="11">
        <f>-H93/G93*100</f>
        <v>52.17945449910783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160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161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>
        <v>18</v>
      </c>
      <c r="B98" s="2" t="s">
        <v>112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162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 t="s">
        <v>166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 t="s">
        <v>168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 t="s">
        <v>163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 t="s">
        <v>164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 t="s">
        <v>165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 t="s"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>
        <v>19</v>
      </c>
      <c r="B106" s="2" t="s">
        <v>113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/>
      <c r="B107" s="1" t="s">
        <v>167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1" t="s">
        <v>170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>
        <v>20</v>
      </c>
      <c r="B110" s="2" t="s">
        <v>114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2.75">
      <c r="A111" s="1"/>
      <c r="B111" s="1" t="s">
        <v>115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>
        <v>21</v>
      </c>
      <c r="B113" s="2" t="s">
        <v>116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1" t="s">
        <v>146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</sheetData>
  <printOptions/>
  <pageMargins left="0.75" right="0.75" top="0.7" bottom="0.3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EMICO</cp:lastModifiedBy>
  <cp:lastPrinted>2000-05-29T04:44:54Z</cp:lastPrinted>
  <dcterms:created xsi:type="dcterms:W3CDTF">1999-11-25T03:32:38Z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